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MAYA\Desktop\FIN.IZVJEŠTA 1-6.2024\"/>
    </mc:Choice>
  </mc:AlternateContent>
  <xr:revisionPtr revIDLastSave="0" documentId="13_ncr:1_{CEACD0D4-38C4-431C-B76E-B7F392E763D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F302" i="9"/>
  <c r="E302" i="9"/>
  <c r="B302" i="9"/>
  <c r="H301" i="9"/>
  <c r="G301" i="9"/>
  <c r="F301" i="9"/>
  <c r="E301" i="9"/>
  <c r="B301" i="9"/>
  <c r="H300" i="9"/>
  <c r="G300" i="9"/>
  <c r="F300" i="9"/>
  <c r="E300" i="9"/>
  <c r="B300" i="9"/>
  <c r="H299" i="9"/>
  <c r="G299" i="9"/>
  <c r="F299" i="9"/>
  <c r="E299" i="9"/>
  <c r="B299" i="9"/>
  <c r="H298" i="9"/>
  <c r="G298" i="9"/>
  <c r="F298" i="9"/>
  <c r="E298" i="9"/>
  <c r="B298" i="9"/>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H291" i="9"/>
  <c r="G291" i="9"/>
  <c r="F291" i="9"/>
  <c r="E291" i="9"/>
  <c r="B291" i="9"/>
  <c r="F290" i="9"/>
  <c r="F289" i="9"/>
  <c r="H288" i="9"/>
  <c r="G288" i="9"/>
  <c r="F288" i="9"/>
  <c r="E288" i="9"/>
  <c r="B288" i="9"/>
  <c r="H287" i="9"/>
  <c r="G287" i="9"/>
  <c r="F287" i="9"/>
  <c r="E287" i="9"/>
  <c r="B287" i="9"/>
  <c r="H286" i="9"/>
  <c r="G286" i="9"/>
  <c r="F286" i="9"/>
  <c r="E286" i="9"/>
  <c r="B286" i="9"/>
  <c r="H285" i="9"/>
  <c r="G285" i="9"/>
  <c r="F285" i="9"/>
  <c r="E285" i="9"/>
  <c r="B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4" i="9"/>
  <c r="E284" i="9" s="1"/>
  <c r="B284" i="9" s="1"/>
  <c r="G278" i="9"/>
  <c r="E278"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0" i="9" l="1"/>
  <c r="G313" i="9"/>
  <c r="E313" i="9" s="1"/>
  <c r="B313" i="9" s="1"/>
  <c r="I34" i="3"/>
  <c r="C1517" i="1"/>
  <c r="G312" i="9"/>
  <c r="E312" i="9" s="1"/>
  <c r="F141" i="6"/>
  <c r="H28" i="3"/>
  <c r="C1435" i="1"/>
  <c r="G317" i="9"/>
  <c r="E317" i="9" s="1"/>
  <c r="B278" i="9"/>
  <c r="E277" i="9"/>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7" i="9"/>
  <c r="E316" i="9"/>
  <c r="H1435" i="1"/>
  <c r="G1435" i="1"/>
  <c r="H9" i="3"/>
  <c r="B312" i="9"/>
  <c r="E311"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<sst xmlns="http://schemas.openxmlformats.org/spreadsheetml/2006/main" count="4360" uniqueCount="3421">
  <si>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</si>
  <si>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</si>
  <si>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</si>
  <si>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</si>
  <si>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</si>
  <si>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</si>
  <si>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</si>
  <si>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</si>
  <si>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</si>
  <si>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</si>
  <si>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</si>
  <si>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</si>
  <si>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</si>
  <si>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</si>
  <si>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</si>
  <si>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</si>
  <si>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</si>
  <si>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</si>
  <si>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</si>
  <si>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</si>
  <si>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</si>
  <si>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</si>
  <si>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</si>
  <si>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</si>
  <si>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</si>
  <si>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</si>
  <si>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</si>
  <si>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</si>
  <si>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</si>
  <si>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</si>
  <si>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</si>
  <si>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Popovac</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</si>
  <si>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</si>
  <si>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</si>
  <si>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</si>
  <si>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</si>
  <si>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</si>
  <si>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</si>
  <si>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</si>
  <si>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</si>
  <si>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</si>
  <si>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</si>
  <si>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</si>
  <si>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</si>
  <si>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</si>
  <si>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</si>
  <si>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</si>
  <si>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</si>
  <si>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</si>
  <si>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8818 - Osnovna škola Popovac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</si>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</sst>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412742.88</v>
      </c>
      <c r="D2" s="6">
        <f>'PR-RAS'!E6</f>
        <v>747932.87</v>
      </c>
      <c r="E2" s="6">
        <v>0</v>
      </c>
      <c r="F2" s="6">
        <v>0</v>
      </c>
      <c r="G2" s="7">
        <f t="shared" ref="G2:G264" si="0">(B2/1000)*(C2*1+D2*2)</f>
        <v>1908.6086200000002</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363557.86</v>
      </c>
      <c r="D46" s="1">
        <f>'PR-RAS'!E50</f>
        <v>692213.05</v>
      </c>
      <c r="E46" s="1">
        <v>0</v>
      </c>
      <c r="F46" s="1">
        <v>0</v>
      </c>
      <c r="G46" s="2">
        <f t="shared" si="0"/>
        <v>78659.278200000001</v>
      </c>
      <c r="H46" s="2">
        <f t="shared" si="1"/>
        <v>0.19000000006053597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520</v>
      </c>
      <c r="D58" s="1">
        <f>'PR-RAS'!E62</f>
        <v>520</v>
      </c>
      <c r="E58" s="1">
        <v>0</v>
      </c>
      <c r="F58" s="1">
        <v>0</v>
      </c>
      <c r="G58" s="2">
        <f t="shared" si="0"/>
        <v>88.92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520</v>
      </c>
      <c r="D59" s="1">
        <f>'PR-RAS'!E63</f>
        <v>520</v>
      </c>
      <c r="E59" s="1">
        <v>0</v>
      </c>
      <c r="F59" s="1">
        <v>0</v>
      </c>
      <c r="G59" s="2">
        <f t="shared" si="0"/>
        <v>90.48</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363037.86</v>
      </c>
      <c r="D64" s="1">
        <f>'PR-RAS'!E68</f>
        <v>685791.65</v>
      </c>
      <c r="E64" s="1">
        <v>0</v>
      </c>
      <c r="F64" s="1">
        <v>0</v>
      </c>
      <c r="G64" s="2">
        <f t="shared" si="0"/>
        <v>109281.13308000001</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363037.86</v>
      </c>
      <c r="D65" s="1">
        <f>'PR-RAS'!E69</f>
        <v>646196</v>
      </c>
      <c r="E65" s="1">
        <v>0</v>
      </c>
      <c r="F65" s="1">
        <v>0</v>
      </c>
      <c r="G65" s="2">
        <f t="shared" si="0"/>
        <v>105947.51104</v>
      </c>
      <c r="H65" s="2">
        <f t="shared" si="1"/>
        <v>0.14000000001396984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39595.65</v>
      </c>
      <c r="E66" s="1">
        <v>0</v>
      </c>
      <c r="F66" s="1">
        <v>0</v>
      </c>
      <c r="G66" s="2">
        <f t="shared" si="0"/>
        <v>5147.4345000000003</v>
      </c>
      <c r="H66" s="2">
        <f t="shared" si="1"/>
        <v>0.34999999999854481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5901.4</v>
      </c>
      <c r="E70" s="1">
        <v>0</v>
      </c>
      <c r="F70" s="1">
        <v>0</v>
      </c>
      <c r="G70" s="2">
        <f t="shared" si="0"/>
        <v>814.39319999999998</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5901.4</v>
      </c>
      <c r="E71" s="1">
        <v>0</v>
      </c>
      <c r="F71" s="1">
        <v>0</v>
      </c>
      <c r="G71" s="2">
        <f t="shared" si="0"/>
        <v>826.19600000000003</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976.65</v>
      </c>
      <c r="D102" s="1">
        <f>'PR-RAS'!E106</f>
        <v>3835.38</v>
      </c>
      <c r="E102" s="1">
        <v>0</v>
      </c>
      <c r="F102" s="1">
        <v>0</v>
      </c>
      <c r="G102" s="2">
        <f t="shared" si="0"/>
        <v>873.38841000000002</v>
      </c>
      <c r="H102" s="2">
        <f t="shared" si="1"/>
        <v>0.73000000000013188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976.65</v>
      </c>
      <c r="D108" s="1">
        <f>'PR-RAS'!E112</f>
        <v>3835.38</v>
      </c>
      <c r="E108" s="1">
        <v>0</v>
      </c>
      <c r="F108" s="1">
        <v>0</v>
      </c>
      <c r="G108" s="2">
        <f t="shared" si="0"/>
        <v>925.27287000000001</v>
      </c>
      <c r="H108" s="2">
        <f t="shared" si="1"/>
        <v>0.73000000000013188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976.65</v>
      </c>
      <c r="D113" s="1">
        <f>'PR-RAS'!E117</f>
        <v>3835.38</v>
      </c>
      <c r="E113" s="1">
        <v>0</v>
      </c>
      <c r="F113" s="1">
        <v>0</v>
      </c>
      <c r="G113" s="2">
        <f t="shared" si="0"/>
        <v>968.50991999999997</v>
      </c>
      <c r="H113" s="2">
        <f t="shared" si="1"/>
        <v>0.73000000000013188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2172.79</v>
      </c>
      <c r="D120" s="1">
        <f>'PR-RAS'!E124</f>
        <v>2882.61</v>
      </c>
      <c r="E120" s="1">
        <v>0</v>
      </c>
      <c r="F120" s="1">
        <v>0</v>
      </c>
      <c r="G120" s="2">
        <f t="shared" si="0"/>
        <v>944.62319000000002</v>
      </c>
      <c r="H120" s="2">
        <f t="shared" si="1"/>
        <v>0.59999999999990905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2172.79</v>
      </c>
      <c r="D121" s="1">
        <f>'PR-RAS'!E125</f>
        <v>2882.61</v>
      </c>
      <c r="E121" s="1">
        <v>0</v>
      </c>
      <c r="F121" s="1">
        <v>0</v>
      </c>
      <c r="G121" s="2">
        <f t="shared" si="0"/>
        <v>952.56119999999999</v>
      </c>
      <c r="H121" s="2">
        <f t="shared" si="1"/>
        <v>0.59999999999990905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33.979999999999997</v>
      </c>
      <c r="D122" s="1">
        <f>'PR-RAS'!E126</f>
        <v>0</v>
      </c>
      <c r="E122" s="1">
        <v>0</v>
      </c>
      <c r="F122" s="1">
        <v>0</v>
      </c>
      <c r="G122" s="2">
        <f t="shared" si="0"/>
        <v>4.1115799999999991</v>
      </c>
      <c r="H122" s="2">
        <f t="shared" si="1"/>
        <v>2.0000000000003126E-2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2138.81</v>
      </c>
      <c r="D123" s="1">
        <f>'PR-RAS'!E127</f>
        <v>2882.61</v>
      </c>
      <c r="E123" s="1">
        <v>0</v>
      </c>
      <c r="F123" s="1">
        <v>0</v>
      </c>
      <c r="G123" s="2">
        <f t="shared" si="0"/>
        <v>964.29166000000009</v>
      </c>
      <c r="H123" s="2">
        <f t="shared" si="1"/>
        <v>0.57999999999992724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46035.58</v>
      </c>
      <c r="D129" s="1">
        <f>'PR-RAS'!E133</f>
        <v>49001.83</v>
      </c>
      <c r="E129" s="1">
        <v>0</v>
      </c>
      <c r="F129" s="1">
        <v>0</v>
      </c>
      <c r="G129" s="2">
        <f t="shared" si="0"/>
        <v>18437.022720000001</v>
      </c>
      <c r="H129" s="2">
        <f t="shared" si="1"/>
        <v>0.58999999999650754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46035.58</v>
      </c>
      <c r="D130" s="1">
        <f>'PR-RAS'!E134</f>
        <v>49001.83</v>
      </c>
      <c r="E130" s="1">
        <v>0</v>
      </c>
      <c r="F130" s="1">
        <v>0</v>
      </c>
      <c r="G130" s="2">
        <f t="shared" si="0"/>
        <v>18581.061959999999</v>
      </c>
      <c r="H130" s="2">
        <f t="shared" si="1"/>
        <v>0.58999999999650754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44046.400000000001</v>
      </c>
      <c r="D131" s="1">
        <f>'PR-RAS'!E135</f>
        <v>48959.33</v>
      </c>
      <c r="E131" s="1">
        <v>0</v>
      </c>
      <c r="F131" s="1">
        <v>0</v>
      </c>
      <c r="G131" s="2">
        <f t="shared" si="0"/>
        <v>18455.4578</v>
      </c>
      <c r="H131" s="2">
        <f t="shared" si="1"/>
        <v>0.73000000000320142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1989.18</v>
      </c>
      <c r="D132" s="1">
        <f>'PR-RAS'!E136</f>
        <v>42.5</v>
      </c>
      <c r="E132" s="1">
        <v>0</v>
      </c>
      <c r="F132" s="1">
        <v>0</v>
      </c>
      <c r="G132" s="2">
        <f t="shared" si="0"/>
        <v>271.71758000000005</v>
      </c>
      <c r="H132" s="2">
        <f t="shared" si="1"/>
        <v>0.68000000000006366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405586.52999999997</v>
      </c>
      <c r="D147" s="1">
        <f>'PR-RAS'!E151</f>
        <v>697348.11</v>
      </c>
      <c r="E147" s="1">
        <v>0</v>
      </c>
      <c r="F147" s="1">
        <v>0</v>
      </c>
      <c r="G147" s="2">
        <f t="shared" si="0"/>
        <v>262841.28149999998</v>
      </c>
      <c r="H147" s="2">
        <f t="shared" si="1"/>
        <v>0.58000000001629815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333060.73</v>
      </c>
      <c r="D148" s="1">
        <f>'PR-RAS'!E152</f>
        <v>549234.74</v>
      </c>
      <c r="E148" s="1">
        <v>0</v>
      </c>
      <c r="F148" s="1">
        <v>0</v>
      </c>
      <c r="G148" s="2">
        <f t="shared" si="0"/>
        <v>210434.94086999999</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276165.81</v>
      </c>
      <c r="D149" s="1">
        <f>'PR-RAS'!E153</f>
        <v>456096.05</v>
      </c>
      <c r="E149" s="1">
        <v>0</v>
      </c>
      <c r="F149" s="1">
        <v>0</v>
      </c>
      <c r="G149" s="2">
        <f t="shared" si="0"/>
        <v>175876.97067999997</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268170.23</v>
      </c>
      <c r="D150" s="1">
        <f>'PR-RAS'!E154</f>
        <v>444688.02</v>
      </c>
      <c r="E150" s="1">
        <v>0</v>
      </c>
      <c r="F150" s="1">
        <v>0</v>
      </c>
      <c r="G150" s="2">
        <f t="shared" si="0"/>
        <v>172474.39423000001</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2442.02</v>
      </c>
      <c r="D152" s="1">
        <f>'PR-RAS'!E156</f>
        <v>4155.6000000000004</v>
      </c>
      <c r="E152" s="1">
        <v>0</v>
      </c>
      <c r="F152" s="1">
        <v>0</v>
      </c>
      <c r="G152" s="2">
        <f t="shared" si="0"/>
        <v>1623.7362200000002</v>
      </c>
      <c r="H152" s="2">
        <f t="shared" si="1"/>
        <v>0.41999999999961801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5553.56</v>
      </c>
      <c r="D153" s="1">
        <f>'PR-RAS'!E157</f>
        <v>7252.43</v>
      </c>
      <c r="E153" s="1">
        <v>0</v>
      </c>
      <c r="F153" s="1">
        <v>0</v>
      </c>
      <c r="G153" s="2">
        <f t="shared" si="0"/>
        <v>3048.8798400000001</v>
      </c>
      <c r="H153" s="2">
        <f t="shared" si="1"/>
        <v>0.86999999999989086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11309.13</v>
      </c>
      <c r="D154" s="1">
        <f>'PR-RAS'!E158</f>
        <v>17882.88</v>
      </c>
      <c r="E154" s="1">
        <v>0</v>
      </c>
      <c r="F154" s="1">
        <v>0</v>
      </c>
      <c r="G154" s="2">
        <f t="shared" si="0"/>
        <v>7202.4581699999999</v>
      </c>
      <c r="H154" s="2">
        <f t="shared" si="1"/>
        <v>0.24999999999818101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45585.79</v>
      </c>
      <c r="D155" s="1">
        <f>'PR-RAS'!E159</f>
        <v>75255.81</v>
      </c>
      <c r="E155" s="1">
        <v>0</v>
      </c>
      <c r="F155" s="1">
        <v>0</v>
      </c>
      <c r="G155" s="2">
        <f t="shared" si="0"/>
        <v>30199.00114</v>
      </c>
      <c r="H155" s="2">
        <f t="shared" si="1"/>
        <v>0.40000000000145519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45585.79</v>
      </c>
      <c r="D157" s="1">
        <f>'PR-RAS'!E161</f>
        <v>75255.81</v>
      </c>
      <c r="E157" s="1">
        <v>0</v>
      </c>
      <c r="F157" s="1">
        <v>0</v>
      </c>
      <c r="G157" s="2">
        <f t="shared" si="0"/>
        <v>30591.195960000001</v>
      </c>
      <c r="H157" s="2">
        <f t="shared" si="1"/>
        <v>0.40000000000145519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72298.570000000007</v>
      </c>
      <c r="D159" s="1">
        <f>'PR-RAS'!E163</f>
        <v>147888.37</v>
      </c>
      <c r="E159" s="1">
        <v>0</v>
      </c>
      <c r="F159" s="1">
        <v>0</v>
      </c>
      <c r="G159" s="2">
        <f t="shared" si="0"/>
        <v>58155.898979999998</v>
      </c>
      <c r="H159" s="2">
        <f t="shared" si="1"/>
        <v>0.79999999998835847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31843.35</v>
      </c>
      <c r="D160" s="1">
        <f>'PR-RAS'!E164</f>
        <v>37420.990000000005</v>
      </c>
      <c r="E160" s="1">
        <v>0</v>
      </c>
      <c r="F160" s="1">
        <v>0</v>
      </c>
      <c r="G160" s="2">
        <f t="shared" si="0"/>
        <v>16962.967470000003</v>
      </c>
      <c r="H160" s="2">
        <f t="shared" si="1"/>
        <v>0.35999999999330612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6044.89</v>
      </c>
      <c r="D161" s="1">
        <f>'PR-RAS'!E165</f>
        <v>3011.8</v>
      </c>
      <c r="E161" s="1">
        <v>0</v>
      </c>
      <c r="F161" s="1">
        <v>0</v>
      </c>
      <c r="G161" s="2">
        <f t="shared" si="0"/>
        <v>1930.9584000000002</v>
      </c>
      <c r="H161" s="2">
        <f t="shared" si="1"/>
        <v>0.30999999999949068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24874.53</v>
      </c>
      <c r="D162" s="1">
        <f>'PR-RAS'!E166</f>
        <v>32435.93</v>
      </c>
      <c r="E162" s="1">
        <v>0</v>
      </c>
      <c r="F162" s="1">
        <v>0</v>
      </c>
      <c r="G162" s="2">
        <f t="shared" si="0"/>
        <v>14449.16879</v>
      </c>
      <c r="H162" s="2">
        <f t="shared" si="1"/>
        <v>0.54000000000087311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226</v>
      </c>
      <c r="D163" s="1">
        <f>'PR-RAS'!E167</f>
        <v>1673.5</v>
      </c>
      <c r="E163" s="1">
        <v>0</v>
      </c>
      <c r="F163" s="1">
        <v>0</v>
      </c>
      <c r="G163" s="2">
        <f t="shared" si="0"/>
        <v>578.82600000000002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697.93</v>
      </c>
      <c r="D164" s="1">
        <f>'PR-RAS'!E168</f>
        <v>299.76</v>
      </c>
      <c r="E164" s="1">
        <v>0</v>
      </c>
      <c r="F164" s="1">
        <v>0</v>
      </c>
      <c r="G164" s="2">
        <f t="shared" si="0"/>
        <v>211.48434999999998</v>
      </c>
      <c r="H164" s="2">
        <f t="shared" si="1"/>
        <v>0.31000000000005912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32148.530000000002</v>
      </c>
      <c r="D165" s="1">
        <f>'PR-RAS'!E169</f>
        <v>44308.189999999995</v>
      </c>
      <c r="E165" s="1">
        <v>0</v>
      </c>
      <c r="F165" s="1">
        <v>0</v>
      </c>
      <c r="G165" s="2">
        <f t="shared" si="0"/>
        <v>19805.445239999997</v>
      </c>
      <c r="H165" s="2">
        <f t="shared" si="1"/>
        <v>0.65999999999257852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1924.2</v>
      </c>
      <c r="D166" s="1">
        <f>'PR-RAS'!E170</f>
        <v>6772.84</v>
      </c>
      <c r="E166" s="1">
        <v>0</v>
      </c>
      <c r="F166" s="1">
        <v>0</v>
      </c>
      <c r="G166" s="2">
        <f t="shared" si="0"/>
        <v>2552.5302000000001</v>
      </c>
      <c r="H166" s="2">
        <f t="shared" si="1"/>
        <v>0.35999999999989996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12124.75</v>
      </c>
      <c r="D167" s="1">
        <f>'PR-RAS'!E171</f>
        <v>18596.89</v>
      </c>
      <c r="E167" s="1">
        <v>0</v>
      </c>
      <c r="F167" s="1">
        <v>0</v>
      </c>
      <c r="G167" s="2">
        <f t="shared" si="0"/>
        <v>8186.8759799999998</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17194.310000000001</v>
      </c>
      <c r="D168" s="1">
        <f>'PR-RAS'!E172</f>
        <v>8980.91</v>
      </c>
      <c r="E168" s="1">
        <v>0</v>
      </c>
      <c r="F168" s="1">
        <v>0</v>
      </c>
      <c r="G168" s="2">
        <f t="shared" si="0"/>
        <v>5871.0737100000015</v>
      </c>
      <c r="H168" s="2">
        <f t="shared" si="1"/>
        <v>0.40000000000145519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832.77</v>
      </c>
      <c r="D169" s="1">
        <f>'PR-RAS'!E173</f>
        <v>1235.2</v>
      </c>
      <c r="E169" s="1">
        <v>0</v>
      </c>
      <c r="F169" s="1">
        <v>0</v>
      </c>
      <c r="G169" s="2">
        <f t="shared" si="0"/>
        <v>554.93256000000008</v>
      </c>
      <c r="H169" s="2">
        <f t="shared" si="1"/>
        <v>0.43000000000006366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8409.5400000000009</v>
      </c>
      <c r="E170" s="1">
        <v>0</v>
      </c>
      <c r="F170" s="1">
        <v>0</v>
      </c>
      <c r="G170" s="2">
        <f t="shared" si="0"/>
        <v>2842.4245200000005</v>
      </c>
      <c r="H170" s="2">
        <f t="shared" si="1"/>
        <v>0.45999999999912689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72.5</v>
      </c>
      <c r="D172" s="1">
        <f>'PR-RAS'!E176</f>
        <v>312.81</v>
      </c>
      <c r="E172" s="1">
        <v>0</v>
      </c>
      <c r="F172" s="1">
        <v>0</v>
      </c>
      <c r="G172" s="2">
        <f t="shared" si="0"/>
        <v>119.37852000000001</v>
      </c>
      <c r="H172" s="2">
        <f t="shared" si="1"/>
        <v>0.68999999999999773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5936.44</v>
      </c>
      <c r="D173" s="1">
        <f>'PR-RAS'!E177</f>
        <v>57801.78</v>
      </c>
      <c r="E173" s="1">
        <v>0</v>
      </c>
      <c r="F173" s="1">
        <v>0</v>
      </c>
      <c r="G173" s="2">
        <f t="shared" si="0"/>
        <v>20904.879999999997</v>
      </c>
      <c r="H173" s="2">
        <f t="shared" si="1"/>
        <v>0.66000000000076398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1191.3800000000001</v>
      </c>
      <c r="D174" s="1">
        <f>'PR-RAS'!E178</f>
        <v>7052.74</v>
      </c>
      <c r="E174" s="1">
        <v>0</v>
      </c>
      <c r="F174" s="1">
        <v>0</v>
      </c>
      <c r="G174" s="2">
        <f t="shared" si="0"/>
        <v>2646.3567800000001</v>
      </c>
      <c r="H174" s="2">
        <f t="shared" si="1"/>
        <v>0.64000000000032742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1068.21</v>
      </c>
      <c r="D175" s="1">
        <f>'PR-RAS'!E179</f>
        <v>39396.089999999997</v>
      </c>
      <c r="E175" s="1">
        <v>0</v>
      </c>
      <c r="F175" s="1">
        <v>0</v>
      </c>
      <c r="G175" s="2">
        <f t="shared" si="0"/>
        <v>13895.707859999999</v>
      </c>
      <c r="H175" s="2">
        <f t="shared" si="1"/>
        <v>0.29999999999654392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2849.57</v>
      </c>
      <c r="D177" s="1">
        <f>'PR-RAS'!E181</f>
        <v>3204.29</v>
      </c>
      <c r="E177" s="1">
        <v>0</v>
      </c>
      <c r="F177" s="1">
        <v>0</v>
      </c>
      <c r="G177" s="2">
        <f t="shared" si="0"/>
        <v>1629.4343999999999</v>
      </c>
      <c r="H177" s="2">
        <f t="shared" si="1"/>
        <v>0.71999999999979991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501.21</v>
      </c>
      <c r="D179" s="1">
        <f>'PR-RAS'!E183</f>
        <v>2444.1999999999998</v>
      </c>
      <c r="E179" s="1">
        <v>0</v>
      </c>
      <c r="F179" s="1">
        <v>0</v>
      </c>
      <c r="G179" s="2">
        <f t="shared" si="0"/>
        <v>959.35057999999992</v>
      </c>
      <c r="H179" s="2">
        <f t="shared" si="1"/>
        <v>0.40999999999979764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152.4</v>
      </c>
      <c r="D180" s="1">
        <f>'PR-RAS'!E184</f>
        <v>99.08</v>
      </c>
      <c r="E180" s="1">
        <v>0</v>
      </c>
      <c r="F180" s="1">
        <v>0</v>
      </c>
      <c r="G180" s="2">
        <f t="shared" si="0"/>
        <v>62.750239999999998</v>
      </c>
      <c r="H180" s="2">
        <f t="shared" si="1"/>
        <v>0.48000000000000398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173.67</v>
      </c>
      <c r="D181" s="1">
        <f>'PR-RAS'!E185</f>
        <v>1108.08</v>
      </c>
      <c r="E181" s="1">
        <v>0</v>
      </c>
      <c r="F181" s="1">
        <v>0</v>
      </c>
      <c r="G181" s="2">
        <f t="shared" si="0"/>
        <v>430.1694</v>
      </c>
      <c r="H181" s="2">
        <f t="shared" si="1"/>
        <v>0.40999999999993975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4497.3</v>
      </c>
      <c r="E182" s="1">
        <v>0</v>
      </c>
      <c r="F182" s="1">
        <v>0</v>
      </c>
      <c r="G182" s="2">
        <f t="shared" si="0"/>
        <v>1628.0226</v>
      </c>
      <c r="H182" s="2">
        <f t="shared" si="1"/>
        <v>0.3000000000001819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2370.25</v>
      </c>
      <c r="D184" s="1">
        <f>'PR-RAS'!E188</f>
        <v>8357.41</v>
      </c>
      <c r="E184" s="1">
        <v>0</v>
      </c>
      <c r="F184" s="1">
        <v>0</v>
      </c>
      <c r="G184" s="2">
        <f t="shared" si="0"/>
        <v>3492.56781</v>
      </c>
      <c r="H184" s="2">
        <f t="shared" si="1"/>
        <v>0.65999999999985448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998.09</v>
      </c>
      <c r="E186" s="1">
        <v>0</v>
      </c>
      <c r="F186" s="1">
        <v>0</v>
      </c>
      <c r="G186" s="2">
        <f t="shared" si="0"/>
        <v>369.29329999999999</v>
      </c>
      <c r="H186" s="2">
        <f t="shared" si="1"/>
        <v>9.0000000000031832E-2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110.46</v>
      </c>
      <c r="D187" s="1">
        <f>'PR-RAS'!E191</f>
        <v>580.39</v>
      </c>
      <c r="E187" s="1">
        <v>0</v>
      </c>
      <c r="F187" s="1">
        <v>0</v>
      </c>
      <c r="G187" s="2">
        <f t="shared" si="0"/>
        <v>236.45063999999999</v>
      </c>
      <c r="H187" s="2">
        <f t="shared" si="1"/>
        <v>0.8499999999999801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81.540000000000006</v>
      </c>
      <c r="D188" s="1">
        <f>'PR-RAS'!E192</f>
        <v>80</v>
      </c>
      <c r="E188" s="1">
        <v>0</v>
      </c>
      <c r="F188" s="1">
        <v>0</v>
      </c>
      <c r="G188" s="2">
        <f t="shared" si="0"/>
        <v>45.167980000000007</v>
      </c>
      <c r="H188" s="2">
        <f t="shared" si="1"/>
        <v>0.45999999999999375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824.43</v>
      </c>
      <c r="D189" s="1">
        <f>'PR-RAS'!E193</f>
        <v>980</v>
      </c>
      <c r="E189" s="1">
        <v>0</v>
      </c>
      <c r="F189" s="1">
        <v>0</v>
      </c>
      <c r="G189" s="2">
        <f t="shared" si="0"/>
        <v>523.47284000000002</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1353.82</v>
      </c>
      <c r="D191" s="1">
        <f>'PR-RAS'!E195</f>
        <v>5718.93</v>
      </c>
      <c r="E191" s="1">
        <v>0</v>
      </c>
      <c r="F191" s="1">
        <v>0</v>
      </c>
      <c r="G191" s="2">
        <f t="shared" si="0"/>
        <v>2430.4192000000003</v>
      </c>
      <c r="H191" s="2">
        <f t="shared" si="1"/>
        <v>0.24999999999977263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227.23</v>
      </c>
      <c r="D259" s="1">
        <f>'PR-RAS'!E263</f>
        <v>225</v>
      </c>
      <c r="E259" s="1">
        <v>0</v>
      </c>
      <c r="F259" s="1">
        <v>0</v>
      </c>
      <c r="G259" s="2">
        <f t="shared" si="0"/>
        <v>174.72534000000002</v>
      </c>
      <c r="H259" s="2">
        <f t="shared" si="1"/>
        <v>0.22999999999998977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227.23</v>
      </c>
      <c r="D260" s="1">
        <f>'PR-RAS'!E264</f>
        <v>225</v>
      </c>
      <c r="E260" s="1">
        <v>0</v>
      </c>
      <c r="F260" s="1">
        <v>0</v>
      </c>
      <c r="G260" s="2">
        <f t="shared" si="0"/>
        <v>175.40257</v>
      </c>
      <c r="H260" s="2">
        <f t="shared" si="1"/>
        <v>0.22999999999998977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227.23</v>
      </c>
      <c r="D262" s="1">
        <f>'PR-RAS'!E266</f>
        <v>225</v>
      </c>
      <c r="E262" s="1">
        <v>0</v>
      </c>
      <c r="F262" s="1">
        <v>0</v>
      </c>
      <c r="G262" s="2">
        <f t="shared" si="0"/>
        <v>176.75703000000001</v>
      </c>
      <c r="H262" s="2">
        <f t="shared" si="1"/>
        <v>0.22999999999998977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405586.52999999997</v>
      </c>
      <c r="D285" s="1">
        <f>'PR-RAS'!E289</f>
        <v>697348.11</v>
      </c>
      <c r="E285" s="1">
        <v>0</v>
      </c>
      <c r="F285" s="1">
        <v>0</v>
      </c>
      <c r="G285" s="2">
        <f t="shared" si="8"/>
        <v>511280.30099999998</v>
      </c>
      <c r="H285" s="2">
        <f t="shared" si="9"/>
        <v>0.58000000001629815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7156.3500000000349</v>
      </c>
      <c r="D286" s="1">
        <f>'PR-RAS'!E290</f>
        <v>50584.760000000009</v>
      </c>
      <c r="E286" s="1">
        <v>0</v>
      </c>
      <c r="F286" s="1">
        <v>0</v>
      </c>
      <c r="G286" s="2">
        <f t="shared" si="8"/>
        <v>30872.872950000012</v>
      </c>
      <c r="H286" s="2">
        <f t="shared" si="9"/>
        <v>0.59000000002561137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61590.54</v>
      </c>
      <c r="E288" s="1">
        <v>0</v>
      </c>
      <c r="F288" s="1">
        <v>0</v>
      </c>
      <c r="G288" s="2">
        <f t="shared" si="8"/>
        <v>35352.969959999995</v>
      </c>
      <c r="H288" s="2">
        <f t="shared" si="9"/>
        <v>0.45999999999912689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907.08</v>
      </c>
      <c r="E290" s="1">
        <v>0</v>
      </c>
      <c r="F290" s="1">
        <v>0</v>
      </c>
      <c r="G290" s="2">
        <f t="shared" si="8"/>
        <v>524.29223999999999</v>
      </c>
      <c r="H290" s="2">
        <f t="shared" si="9"/>
        <v>8.0000000000040927E-2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748.26</v>
      </c>
      <c r="E291" s="1">
        <v>0</v>
      </c>
      <c r="F291" s="1">
        <v>0</v>
      </c>
      <c r="G291" s="2">
        <f t="shared" si="8"/>
        <v>433.99079999999998</v>
      </c>
      <c r="H291" s="2">
        <f t="shared" si="9"/>
        <v>0.25999999999999091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53623.340000000004</v>
      </c>
      <c r="E345" s="1">
        <v>0</v>
      </c>
      <c r="F345" s="1">
        <v>0</v>
      </c>
      <c r="G345" s="2">
        <f t="shared" si="8"/>
        <v>36892.857920000002</v>
      </c>
      <c r="H345" s="2">
        <f t="shared" si="9"/>
        <v>0.3400000000037835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53623.340000000004</v>
      </c>
      <c r="E358" s="1">
        <v>0</v>
      </c>
      <c r="F358" s="1">
        <v>0</v>
      </c>
      <c r="G358" s="2">
        <f t="shared" si="8"/>
        <v>38287.064760000001</v>
      </c>
      <c r="H358" s="2">
        <f t="shared" si="9"/>
        <v>0.3400000000037835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11234.960000000001</v>
      </c>
      <c r="E364" s="1">
        <v>0</v>
      </c>
      <c r="F364" s="1">
        <v>0</v>
      </c>
      <c r="G364" s="2">
        <f t="shared" si="8"/>
        <v>8156.5809600000002</v>
      </c>
      <c r="H364" s="2">
        <f t="shared" si="9"/>
        <v>3.9999999999054126E-2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6278.35</v>
      </c>
      <c r="E365" s="1">
        <v>0</v>
      </c>
      <c r="F365" s="1">
        <v>0</v>
      </c>
      <c r="G365" s="2">
        <f t="shared" si="8"/>
        <v>4570.6387999999997</v>
      </c>
      <c r="H365" s="2">
        <f t="shared" si="9"/>
        <v>0.3500000000003638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4459.18</v>
      </c>
      <c r="E370" s="1">
        <v>0</v>
      </c>
      <c r="F370" s="1">
        <v>0</v>
      </c>
      <c r="G370" s="2">
        <f t="shared" si="8"/>
        <v>3290.8748399999999</v>
      </c>
      <c r="H370" s="2">
        <f t="shared" si="9"/>
        <v>0.18000000000029104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497.43</v>
      </c>
      <c r="E371" s="1">
        <v>0</v>
      </c>
      <c r="F371" s="1">
        <v>0</v>
      </c>
      <c r="G371" s="2">
        <f t="shared" si="8"/>
        <v>368.09820000000002</v>
      </c>
      <c r="H371" s="2">
        <f t="shared" si="9"/>
        <v>0.43000000000000682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39595.65</v>
      </c>
      <c r="E373" s="1">
        <v>0</v>
      </c>
      <c r="F373" s="1">
        <v>0</v>
      </c>
      <c r="G373" s="2">
        <f t="shared" si="8"/>
        <v>29459.1636</v>
      </c>
      <c r="H373" s="2">
        <f t="shared" si="9"/>
        <v>0.34999999999854481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39595.65</v>
      </c>
      <c r="E374" s="1">
        <v>0</v>
      </c>
      <c r="F374" s="1">
        <v>0</v>
      </c>
      <c r="G374" s="2">
        <f t="shared" si="8"/>
        <v>29538.354900000002</v>
      </c>
      <c r="H374" s="2">
        <f t="shared" si="9"/>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2792.73</v>
      </c>
      <c r="E378" s="1">
        <v>0</v>
      </c>
      <c r="F378" s="1">
        <v>0</v>
      </c>
      <c r="G378" s="2">
        <f t="shared" si="8"/>
        <v>2105.7184200000002</v>
      </c>
      <c r="H378" s="2">
        <f t="shared" si="9"/>
        <v>0.26999999999998181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2792.73</v>
      </c>
      <c r="E379" s="1">
        <v>0</v>
      </c>
      <c r="F379" s="1">
        <v>0</v>
      </c>
      <c r="G379" s="2">
        <f t="shared" si="8"/>
        <v>2111.3038799999999</v>
      </c>
      <c r="H379" s="2">
        <f t="shared" si="9"/>
        <v>0.26999999999998181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53623.340000000004</v>
      </c>
      <c r="E403" s="1">
        <v>0</v>
      </c>
      <c r="F403" s="1">
        <v>0</v>
      </c>
      <c r="G403" s="2">
        <f t="shared" si="8"/>
        <v>43113.165360000006</v>
      </c>
      <c r="H403" s="2">
        <f t="shared" si="9"/>
        <v>0.3400000000037835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5655.52</v>
      </c>
      <c r="E405" s="1">
        <v>0</v>
      </c>
      <c r="F405" s="1">
        <v>0</v>
      </c>
      <c r="G405" s="2">
        <f t="shared" si="8"/>
        <v>4569.6601600000004</v>
      </c>
      <c r="H405" s="2">
        <f t="shared" si="9"/>
        <v>0.47999999999956344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412742.88</v>
      </c>
      <c r="D407" s="1">
        <f>'PR-RAS'!E412</f>
        <v>747932.87</v>
      </c>
      <c r="E407" s="1">
        <v>0</v>
      </c>
      <c r="F407" s="1">
        <v>0</v>
      </c>
      <c r="G407" s="2">
        <f t="shared" si="8"/>
        <v>774895.09972000006</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405586.52999999997</v>
      </c>
      <c r="D408" s="1">
        <f>'PR-RAS'!E413</f>
        <v>750971.45</v>
      </c>
      <c r="E408" s="1">
        <v>0</v>
      </c>
      <c r="F408" s="1">
        <v>0</v>
      </c>
      <c r="G408" s="2">
        <f t="shared" si="8"/>
        <v>776364.47800999996</v>
      </c>
      <c r="H408" s="2">
        <f t="shared" si="9"/>
        <v>0.91999999998370185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7156.3500000000349</v>
      </c>
      <c r="D409" s="1">
        <f>'PR-RAS'!E414</f>
        <v>0</v>
      </c>
      <c r="E409" s="1">
        <v>0</v>
      </c>
      <c r="F409" s="1">
        <v>0</v>
      </c>
      <c r="G409" s="2">
        <f t="shared" si="8"/>
        <v>2919.7908000000139</v>
      </c>
      <c r="H409" s="2">
        <f t="shared" si="9"/>
        <v>0.3500000000349246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3038.5799999999581</v>
      </c>
      <c r="E410" s="1">
        <v>0</v>
      </c>
      <c r="F410" s="1">
        <v>0</v>
      </c>
      <c r="G410" s="2">
        <f t="shared" si="8"/>
        <v>2485.5584399999657</v>
      </c>
      <c r="H410" s="2">
        <f t="shared" si="9"/>
        <v>0.42000000004190952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55935.020000000004</v>
      </c>
      <c r="E411" s="1">
        <v>0</v>
      </c>
      <c r="F411" s="1">
        <v>0</v>
      </c>
      <c r="G411" s="2">
        <f t="shared" si="8"/>
        <v>45866.716399999998</v>
      </c>
      <c r="H411" s="2">
        <f t="shared" si="9"/>
        <v>2.0000000004074536E-2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907.08</v>
      </c>
      <c r="E413" s="1">
        <v>0</v>
      </c>
      <c r="F413" s="1">
        <v>0</v>
      </c>
      <c r="G413" s="2">
        <f t="shared" si="8"/>
        <v>747.43391999999994</v>
      </c>
      <c r="H413" s="2">
        <f t="shared" si="9"/>
        <v>8.0000000000040927E-2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412742.88</v>
      </c>
      <c r="D633" s="1">
        <f>'PR-RAS'!E639</f>
        <v>747932.87</v>
      </c>
      <c r="E633" s="1">
        <v>0</v>
      </c>
      <c r="F633" s="1">
        <v>0</v>
      </c>
      <c r="G633" s="2">
        <f t="shared" si="10"/>
        <v>1206240.64784</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405586.52999999997</v>
      </c>
      <c r="D634" s="1">
        <f>'PR-RAS'!E640</f>
        <v>750971.45</v>
      </c>
      <c r="E634" s="1">
        <v>0</v>
      </c>
      <c r="F634" s="1">
        <v>0</v>
      </c>
      <c r="G634" s="2">
        <f t="shared" si="10"/>
        <v>1207466.12919</v>
      </c>
      <c r="H634" s="2">
        <f t="shared" si="11"/>
        <v>0.91999999998370185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7156.3500000000349</v>
      </c>
      <c r="D635" s="1">
        <f>'PR-RAS'!E641</f>
        <v>0</v>
      </c>
      <c r="E635" s="1">
        <v>0</v>
      </c>
      <c r="F635" s="1">
        <v>0</v>
      </c>
      <c r="G635" s="2">
        <f t="shared" si="10"/>
        <v>4537.1259000000218</v>
      </c>
      <c r="H635" s="2">
        <f t="shared" si="11"/>
        <v>0.3500000000349246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3038.5799999999581</v>
      </c>
      <c r="E636" s="1">
        <v>0</v>
      </c>
      <c r="F636" s="1">
        <v>0</v>
      </c>
      <c r="G636" s="2">
        <f t="shared" si="10"/>
        <v>3858.9965999999467</v>
      </c>
      <c r="H636" s="2">
        <f t="shared" si="11"/>
        <v>0.42000000004190952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55935.020000000004</v>
      </c>
      <c r="E637" s="1">
        <v>0</v>
      </c>
      <c r="F637" s="1">
        <v>0</v>
      </c>
      <c r="G637" s="2">
        <f t="shared" si="10"/>
        <v>71149.345440000005</v>
      </c>
      <c r="H637" s="2">
        <f t="shared" si="11"/>
        <v>2.0000000004074536E-2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7156.3500000000349</v>
      </c>
      <c r="D639" s="1">
        <f>'PR-RAS'!E645</f>
        <v>52896.440000000046</v>
      </c>
      <c r="E639" s="1">
        <v>0</v>
      </c>
      <c r="F639" s="1">
        <v>0</v>
      </c>
      <c r="G639" s="2">
        <f t="shared" si="10"/>
        <v>72061.608740000083</v>
      </c>
      <c r="H639" s="2">
        <f t="shared" si="11"/>
        <v>0.79000000008090865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58091.13</v>
      </c>
      <c r="D641" s="1">
        <f>'PR-RAS'!E647</f>
        <v>97752.58</v>
      </c>
      <c r="E641" s="1">
        <v>0</v>
      </c>
      <c r="F641" s="1">
        <v>0</v>
      </c>
      <c r="G641" s="2">
        <f t="shared" si="10"/>
        <v>162301.6256</v>
      </c>
      <c r="H641" s="2">
        <f t="shared" si="11"/>
        <v>0.54999999999563443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49805.9</v>
      </c>
      <c r="E643" s="1">
        <v>0</v>
      </c>
      <c r="F643" s="1">
        <v>0</v>
      </c>
      <c r="G643" s="2">
        <f t="shared" si="10"/>
        <v>63950.775600000001</v>
      </c>
      <c r="H643" s="2">
        <f t="shared" si="11"/>
        <v>9.9999999998544808E-2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49805.9</v>
      </c>
      <c r="E644" s="1">
        <v>0</v>
      </c>
      <c r="F644" s="1">
        <v>0</v>
      </c>
      <c r="G644" s="2">
        <f t="shared" si="10"/>
        <v>64050.387400000007</v>
      </c>
      <c r="H644" s="2">
        <f t="shared" si="11"/>
        <v>9.9999999998544808E-2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46</v>
      </c>
      <c r="E647" s="1">
        <v>0</v>
      </c>
      <c r="F647" s="1">
        <v>0</v>
      </c>
      <c r="G647" s="2">
        <f t="shared" si="10"/>
        <v>83.334000000000003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32</v>
      </c>
      <c r="E649" s="1">
        <v>0</v>
      </c>
      <c r="F649" s="1">
        <v>0</v>
      </c>
      <c r="G649" s="2">
        <f t="shared" si="10"/>
        <v>66.096000000000004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520</v>
      </c>
      <c r="D663" s="1">
        <f>'PR-RAS'!E670</f>
        <v>520</v>
      </c>
      <c r="E663" s="1">
        <v>0</v>
      </c>
      <c r="F663" s="1">
        <v>0</v>
      </c>
      <c r="G663" s="2">
        <f t="shared" si="10"/>
        <v>1032.72</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363037.86</v>
      </c>
      <c r="D668" s="1">
        <f>'PR-RAS'!E675</f>
        <v>646196</v>
      </c>
      <c r="E668" s="1">
        <v>0</v>
      </c>
      <c r="F668" s="1">
        <v>0</v>
      </c>
      <c r="G668" s="2">
        <f t="shared" si="10"/>
        <v>1104171.7166200001</v>
      </c>
      <c r="H668" s="2">
        <f t="shared" si="11"/>
        <v>0.14000000001396984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39595.65</v>
      </c>
      <c r="E670" s="1">
        <v>0</v>
      </c>
      <c r="F670" s="1">
        <v>0</v>
      </c>
      <c r="G670" s="2">
        <f t="shared" si="10"/>
        <v>52978.979700000004</v>
      </c>
      <c r="H670" s="2">
        <f t="shared" si="11"/>
        <v>0.34999999999854481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5901.4</v>
      </c>
      <c r="E687" s="1">
        <v>0</v>
      </c>
      <c r="F687" s="1">
        <v>0</v>
      </c>
      <c r="G687" s="2">
        <f t="shared" si="10"/>
        <v>8096.7208000000001</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795.87</v>
      </c>
      <c r="D703" s="1">
        <f>'PR-RAS'!E710</f>
        <v>2585.63</v>
      </c>
      <c r="E703" s="1">
        <v>0</v>
      </c>
      <c r="F703" s="1">
        <v>0</v>
      </c>
      <c r="G703" s="2">
        <f t="shared" si="10"/>
        <v>4188.92526</v>
      </c>
      <c r="H703" s="2">
        <f t="shared" si="11"/>
        <v>0.49999999999988631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882.88</v>
      </c>
      <c r="E710" s="1">
        <v>0</v>
      </c>
      <c r="F710" s="1">
        <v>0</v>
      </c>
      <c r="G710" s="2">
        <f t="shared" si="10"/>
        <v>1251.9238399999999</v>
      </c>
      <c r="H710" s="2">
        <f t="shared" si="11"/>
        <v>0.12000000000000455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24874.53</v>
      </c>
      <c r="D711" s="1">
        <f>'PR-RAS'!E718</f>
        <v>32435.93</v>
      </c>
      <c r="E711" s="1">
        <v>0</v>
      </c>
      <c r="F711" s="1">
        <v>0</v>
      </c>
      <c r="G711" s="2">
        <f t="shared" si="10"/>
        <v>63719.936899999993</v>
      </c>
      <c r="H711" s="2">
        <f t="shared" si="11"/>
        <v>0.54000000000087311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1911.24</v>
      </c>
      <c r="E713" s="1">
        <v>0</v>
      </c>
      <c r="F713" s="1">
        <v>0</v>
      </c>
      <c r="G713" s="2">
        <f t="shared" si="10"/>
        <v>2721.6057599999999</v>
      </c>
      <c r="H713" s="2">
        <f t="shared" si="11"/>
        <v>0.24000000000000909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102.4</v>
      </c>
      <c r="D714" s="1">
        <f>'PR-RAS'!E721</f>
        <v>99.08</v>
      </c>
      <c r="E714" s="1">
        <v>0</v>
      </c>
      <c r="F714" s="1">
        <v>0</v>
      </c>
      <c r="G714" s="2">
        <f t="shared" si="10"/>
        <v>214.29927999999998</v>
      </c>
      <c r="H714" s="2">
        <f t="shared" si="11"/>
        <v>0.48000000000000398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101569.2</v>
      </c>
      <c r="D1480" s="6"/>
      <c r="E1480" s="6">
        <v>0</v>
      </c>
      <c r="F1480" s="6">
        <v>0</v>
      </c>
      <c r="G1480" s="7">
        <f t="shared" ref="G1480:G1580" si="34">B1480/1000*C1480</f>
        <v>101.5692</v>
      </c>
      <c r="H1480" s="7">
        <f t="shared" ref="H1480:H1580" si="35">ABS(C1480-ROUND(C1480,0))</f>
        <v>0.19999999999708962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775743.49</v>
      </c>
      <c r="D1481" s="1">
        <v>0</v>
      </c>
      <c r="E1481" s="1">
        <v>0</v>
      </c>
      <c r="F1481" s="1">
        <v>0</v>
      </c>
      <c r="G1481" s="2">
        <f t="shared" si="34"/>
        <v>1551.4869799999999</v>
      </c>
      <c r="H1481" s="2">
        <f t="shared" si="35"/>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722120.15</v>
      </c>
      <c r="D1483" s="1">
        <v>0</v>
      </c>
      <c r="E1483" s="1">
        <v>0</v>
      </c>
      <c r="F1483" s="1">
        <v>0</v>
      </c>
      <c r="G1483" s="2">
        <f t="shared" si="34"/>
        <v>2888.4806000000003</v>
      </c>
      <c r="H1483" s="2">
        <f t="shared" si="35"/>
        <v>0.15000000002328306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570159.67000000004</v>
      </c>
      <c r="D1484" s="1">
        <v>0</v>
      </c>
      <c r="E1484" s="1">
        <v>0</v>
      </c>
      <c r="F1484" s="1">
        <v>0</v>
      </c>
      <c r="G1484" s="2">
        <f t="shared" si="34"/>
        <v>2850.7983500000005</v>
      </c>
      <c r="H1484" s="2">
        <f t="shared" si="35"/>
        <v>0.32999999995809048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148762.64000000001</v>
      </c>
      <c r="D1485" s="1">
        <v>0</v>
      </c>
      <c r="E1485" s="1">
        <v>0</v>
      </c>
      <c r="F1485" s="1">
        <v>0</v>
      </c>
      <c r="G1485" s="2">
        <f t="shared" si="34"/>
        <v>892.57584000000008</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3197.84</v>
      </c>
      <c r="D1491" s="1">
        <v>0</v>
      </c>
      <c r="E1491" s="1">
        <v>0</v>
      </c>
      <c r="F1491" s="1">
        <v>0</v>
      </c>
      <c r="G1491" s="2">
        <f t="shared" si="34"/>
        <v>38.374079999999999</v>
      </c>
      <c r="H1491" s="2">
        <f t="shared" si="35"/>
        <v>0.15999999999985448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53623.34</v>
      </c>
      <c r="D1492" s="1">
        <v>0</v>
      </c>
      <c r="E1492" s="1">
        <v>0</v>
      </c>
      <c r="F1492" s="1">
        <v>0</v>
      </c>
      <c r="G1492" s="2">
        <f t="shared" si="34"/>
        <v>697.10341999999991</v>
      </c>
      <c r="H1492" s="2">
        <f t="shared" si="35"/>
        <v>0.33999999999650754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760665.23</v>
      </c>
      <c r="D1499" s="1">
        <v>0</v>
      </c>
      <c r="E1499" s="1">
        <v>0</v>
      </c>
      <c r="F1499" s="1">
        <v>0</v>
      </c>
      <c r="G1499" s="2">
        <f t="shared" si="34"/>
        <v>15213.304599999999</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706199.87</v>
      </c>
      <c r="D1501" s="1">
        <v>0</v>
      </c>
      <c r="E1501" s="1">
        <v>0</v>
      </c>
      <c r="F1501" s="1">
        <v>0</v>
      </c>
      <c r="G1501" s="2">
        <f t="shared" si="34"/>
        <v>15536.397139999999</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551987.81999999995</v>
      </c>
      <c r="D1502" s="1">
        <v>0</v>
      </c>
      <c r="E1502" s="1">
        <v>0</v>
      </c>
      <c r="F1502" s="1">
        <v>0</v>
      </c>
      <c r="G1502" s="2">
        <f t="shared" si="34"/>
        <v>12695.719859999999</v>
      </c>
      <c r="H1502" s="2">
        <f t="shared" si="35"/>
        <v>0.18000000005122274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145911.10999999999</v>
      </c>
      <c r="D1503" s="1">
        <v>0</v>
      </c>
      <c r="E1503" s="1">
        <v>0</v>
      </c>
      <c r="F1503" s="1">
        <v>0</v>
      </c>
      <c r="G1503" s="2">
        <f t="shared" si="34"/>
        <v>3501.8666399999997</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3920.79</v>
      </c>
      <c r="D1507" s="1">
        <v>0</v>
      </c>
      <c r="E1507" s="1">
        <v>0</v>
      </c>
      <c r="F1507" s="1">
        <v>0</v>
      </c>
      <c r="G1507" s="2">
        <f t="shared" si="34"/>
        <v>109.78212000000001</v>
      </c>
      <c r="H1507" s="2">
        <f t="shared" si="35"/>
        <v>0.21000000000003638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4380.1499999999996</v>
      </c>
      <c r="D1509" s="1">
        <v>0</v>
      </c>
      <c r="E1509" s="1">
        <v>0</v>
      </c>
      <c r="F1509" s="1">
        <v>0</v>
      </c>
      <c r="G1509" s="2">
        <f t="shared" si="34"/>
        <v>131.40449999999998</v>
      </c>
      <c r="H1509" s="2">
        <f t="shared" si="35"/>
        <v>0.1499999999996362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54465.36</v>
      </c>
      <c r="D1510" s="1">
        <v>0</v>
      </c>
      <c r="E1510" s="1">
        <v>0</v>
      </c>
      <c r="F1510" s="1">
        <v>0</v>
      </c>
      <c r="G1510" s="2">
        <f t="shared" si="34"/>
        <v>1688.42616</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116647.45999999996</v>
      </c>
      <c r="D1517" s="1">
        <v>0</v>
      </c>
      <c r="E1517" s="1">
        <v>0</v>
      </c>
      <c r="F1517" s="1">
        <v>0</v>
      </c>
      <c r="G1517" s="2">
        <f t="shared" si="34"/>
        <v>4432.6034799999989</v>
      </c>
      <c r="H1517" s="2">
        <f t="shared" si="35"/>
        <v>0.4599999999627471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116647.46</v>
      </c>
      <c r="D1576" s="1">
        <v>0</v>
      </c>
      <c r="E1576" s="1">
        <v>0</v>
      </c>
      <c r="F1576" s="1">
        <v>0</v>
      </c>
      <c r="G1576" s="2">
        <f t="shared" si="34"/>
        <v>11314.803620000001</v>
      </c>
      <c r="H1576" s="2">
        <f t="shared" si="35"/>
        <v>0.46000000000640284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116647.46</v>
      </c>
      <c r="D1578" s="1">
        <v>0</v>
      </c>
      <c r="E1578" s="1">
        <v>0</v>
      </c>
      <c r="F1578" s="1">
        <v>0</v>
      </c>
      <c r="G1578" s="2">
        <f t="shared" si="34"/>
        <v>11548.098540000001</v>
      </c>
      <c r="H1578" s="2">
        <f t="shared" si="35"/>
        <v>0.46000000000640284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8818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412742.88</v>
      </c>
      <c r="I16" s="170">
        <f>'PR-RAS'!E6</f>
        <v>747932.87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405586.52999999997</v>
      </c>
      <c r="I17" s="170">
        <f>'PR-RAS'!E151</f>
        <v>697348.11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7156.3500000000349</v>
      </c>
      <c r="I18" s="170">
        <f>'PR-RAS'!E645</f>
        <v>52896.440000000046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101569.2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116647.45999999996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116647.46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H651" sqref="H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412742.88</v>
      </c>
      <c r="E6" s="51">
        <f>E7+E44+E50+E82+E106+E124+E133+E139</f>
        <v>747932.87</v>
      </c>
      <c r="F6" s="52">
        <f t="shared" ref="F6:F131" si="0">IF(D6&lt;&gt;0,IF(E6/D6&gt;=100,"&gt;&gt;100",E6/D6*100),"-")</f>
        <v>181.21036273236257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363557.86</v>
      </c>
      <c r="E50" s="51">
        <f>E51+E54+E59+E62+E65+E68+E71+E74+E77</f>
        <v>692213.05</v>
      </c>
      <c r="F50" s="52">
        <f t="shared" si="0"/>
        <v>190.39969318776386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520</v>
      </c>
      <c r="E62" s="51">
        <f t="shared" si="13"/>
        <v>520</v>
      </c>
      <c r="F62" s="52">
        <f t="shared" si="0"/>
        <v>100</v>
      </c>
    </row>
    <row r="63" spans="1:6" ht="12.75" customHeight="1" x14ac:dyDescent="0.2">
      <c r="A63" s="53">
        <v>6341</v>
      </c>
      <c r="B63" s="85" t="s">
        <v>172</v>
      </c>
      <c r="C63" s="50" t="s">
        <v>173</v>
      </c>
      <c r="D63" s="242">
        <v>520</v>
      </c>
      <c r="E63" s="242">
        <v>520</v>
      </c>
      <c r="F63" s="52">
        <f t="shared" si="0"/>
        <v>100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363037.86</v>
      </c>
      <c r="E68" s="51">
        <f t="shared" si="15"/>
        <v>685791.65</v>
      </c>
      <c r="F68" s="52">
        <f t="shared" si="0"/>
        <v>188.90361738029199</v>
      </c>
    </row>
    <row r="69" spans="1:6" ht="12.75" customHeight="1" x14ac:dyDescent="0.2">
      <c r="A69" s="53" t="s">
        <v>184</v>
      </c>
      <c r="B69" s="85" t="s">
        <v>185</v>
      </c>
      <c r="C69" s="50" t="s">
        <v>184</v>
      </c>
      <c r="D69" s="242">
        <v>363037.86</v>
      </c>
      <c r="E69" s="242">
        <v>646196</v>
      </c>
      <c r="F69" s="52">
        <f t="shared" si="0"/>
        <v>177.99686236581496</v>
      </c>
    </row>
    <row r="70" spans="1:6" ht="24" x14ac:dyDescent="0.2">
      <c r="A70" s="53" t="s">
        <v>186</v>
      </c>
      <c r="B70" s="85" t="s">
        <v>187</v>
      </c>
      <c r="C70" s="50" t="s">
        <v>186</v>
      </c>
      <c r="D70" s="242">
        <v>0</v>
      </c>
      <c r="E70" s="242">
        <v>39595.65</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5901.4</v>
      </c>
      <c r="F74" s="52" t="str">
        <f t="shared" si="0"/>
        <v>-</v>
      </c>
    </row>
    <row r="75" spans="1:6" ht="12.75" customHeight="1" x14ac:dyDescent="0.2">
      <c r="A75" s="53" t="s">
        <v>196</v>
      </c>
      <c r="B75" s="85" t="s">
        <v>197</v>
      </c>
      <c r="C75" s="50" t="s">
        <v>196</v>
      </c>
      <c r="D75" s="242">
        <v>0</v>
      </c>
      <c r="E75" s="242">
        <v>5901.4</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976.65</v>
      </c>
      <c r="E106" s="51">
        <f t="shared" si="23"/>
        <v>3835.38</v>
      </c>
      <c r="F106" s="52">
        <f t="shared" si="0"/>
        <v>392.70772538780523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976.65</v>
      </c>
      <c r="E112" s="51">
        <f t="shared" si="25"/>
        <v>3835.38</v>
      </c>
      <c r="F112" s="52">
        <f t="shared" si="0"/>
        <v>392.70772538780523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976.65</v>
      </c>
      <c r="E117" s="242">
        <v>3835.38</v>
      </c>
      <c r="F117" s="52">
        <f t="shared" si="0"/>
        <v>392.70772538780523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2172.79</v>
      </c>
      <c r="E124" s="51">
        <f t="shared" si="27"/>
        <v>2882.61</v>
      </c>
      <c r="F124" s="52">
        <f t="shared" si="0"/>
        <v>132.66859659700202</v>
      </c>
    </row>
    <row r="125" spans="1:6" ht="12.75" customHeight="1" x14ac:dyDescent="0.2">
      <c r="A125" s="53">
        <v>661</v>
      </c>
      <c r="B125" s="86" t="s">
        <v>296</v>
      </c>
      <c r="C125" s="50" t="s">
        <v>297</v>
      </c>
      <c r="D125" s="51">
        <f t="shared" ref="D125:E125" si="28">SUM(D126:D127)</f>
        <v>2172.79</v>
      </c>
      <c r="E125" s="51">
        <f t="shared" si="28"/>
        <v>2882.61</v>
      </c>
      <c r="F125" s="52">
        <f t="shared" si="0"/>
        <v>132.66859659700202</v>
      </c>
    </row>
    <row r="126" spans="1:6" ht="12.75" customHeight="1" x14ac:dyDescent="0.2">
      <c r="A126" s="53">
        <v>6614</v>
      </c>
      <c r="B126" s="86" t="s">
        <v>298</v>
      </c>
      <c r="C126" s="50" t="s">
        <v>299</v>
      </c>
      <c r="D126" s="242">
        <v>33.979999999999997</v>
      </c>
      <c r="E126" s="242"/>
      <c r="F126" s="52">
        <f t="shared" si="0"/>
        <v>0</v>
      </c>
    </row>
    <row r="127" spans="1:6" ht="12.75" customHeight="1" x14ac:dyDescent="0.2">
      <c r="A127" s="53">
        <v>6615</v>
      </c>
      <c r="B127" s="86" t="s">
        <v>300</v>
      </c>
      <c r="C127" s="50" t="s">
        <v>301</v>
      </c>
      <c r="D127" s="242">
        <v>2138.81</v>
      </c>
      <c r="E127" s="242">
        <v>2882.61</v>
      </c>
      <c r="F127" s="52">
        <f t="shared" si="0"/>
        <v>134.77634759515806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46035.58</v>
      </c>
      <c r="E133" s="51">
        <f t="shared" si="30"/>
        <v>49001.83</v>
      </c>
      <c r="F133" s="52">
        <f t="shared" ref="F133:F223" si="31">IF(D133&lt;&gt;0,IF(E133/D133&gt;=100,"&gt;&gt;100",E133/D133*100),"-")</f>
        <v>106.44338574641614</v>
      </c>
    </row>
    <row r="134" spans="1:6" ht="24" x14ac:dyDescent="0.2">
      <c r="A134" s="53">
        <v>671</v>
      </c>
      <c r="B134" s="232" t="s">
        <v>314</v>
      </c>
      <c r="C134" s="50" t="s">
        <v>315</v>
      </c>
      <c r="D134" s="51">
        <f t="shared" ref="D134:E134" si="32">SUM(D135:D137)</f>
        <v>46035.58</v>
      </c>
      <c r="E134" s="51">
        <f t="shared" si="32"/>
        <v>49001.83</v>
      </c>
      <c r="F134" s="52">
        <f t="shared" si="31"/>
        <v>106.44338574641614</v>
      </c>
    </row>
    <row r="135" spans="1:6" ht="12.75" customHeight="1" x14ac:dyDescent="0.2">
      <c r="A135" s="53">
        <v>6711</v>
      </c>
      <c r="B135" s="85" t="s">
        <v>316</v>
      </c>
      <c r="C135" s="50" t="s">
        <v>317</v>
      </c>
      <c r="D135" s="242">
        <v>44046.400000000001</v>
      </c>
      <c r="E135" s="242">
        <v>48959.33</v>
      </c>
      <c r="F135" s="52">
        <f t="shared" si="31"/>
        <v>111.15398761306258</v>
      </c>
    </row>
    <row r="136" spans="1:6" ht="24" x14ac:dyDescent="0.2">
      <c r="A136" s="53">
        <v>6712</v>
      </c>
      <c r="B136" s="232" t="s">
        <v>318</v>
      </c>
      <c r="C136" s="50" t="s">
        <v>319</v>
      </c>
      <c r="D136" s="242">
        <v>1989.18</v>
      </c>
      <c r="E136" s="242">
        <v>42.5</v>
      </c>
      <c r="F136" s="52">
        <f t="shared" si="31"/>
        <v>2.1365587830161172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405586.52999999997</v>
      </c>
      <c r="E151" s="51">
        <f t="shared" si="35"/>
        <v>697348.11</v>
      </c>
      <c r="F151" s="52">
        <f t="shared" si="31"/>
        <v>171.93571739179799</v>
      </c>
    </row>
    <row r="152" spans="1:6" ht="12.75" customHeight="1" x14ac:dyDescent="0.2">
      <c r="A152" s="53">
        <v>31</v>
      </c>
      <c r="B152" s="85" t="s">
        <v>349</v>
      </c>
      <c r="C152" s="50" t="s">
        <v>35</v>
      </c>
      <c r="D152" s="51">
        <f t="shared" ref="D152:E152" si="36">D153+D158+D159</f>
        <v>333060.73</v>
      </c>
      <c r="E152" s="51">
        <f t="shared" si="36"/>
        <v>549234.74</v>
      </c>
      <c r="F152" s="52">
        <f t="shared" si="31"/>
        <v>164.90528318964533</v>
      </c>
    </row>
    <row r="153" spans="1:6" ht="12.75" customHeight="1" x14ac:dyDescent="0.2">
      <c r="A153" s="53">
        <v>311</v>
      </c>
      <c r="B153" s="85" t="s">
        <v>350</v>
      </c>
      <c r="C153" s="50" t="s">
        <v>351</v>
      </c>
      <c r="D153" s="51">
        <f t="shared" ref="D153:E153" si="37">SUM(D154:D157)</f>
        <v>276165.81</v>
      </c>
      <c r="E153" s="51">
        <f t="shared" si="37"/>
        <v>456096.05</v>
      </c>
      <c r="F153" s="52">
        <f t="shared" si="31"/>
        <v>165.15297458436291</v>
      </c>
    </row>
    <row r="154" spans="1:6" ht="12.75" customHeight="1" x14ac:dyDescent="0.2">
      <c r="A154" s="53">
        <v>3111</v>
      </c>
      <c r="B154" s="85" t="s">
        <v>352</v>
      </c>
      <c r="C154" s="50" t="s">
        <v>353</v>
      </c>
      <c r="D154" s="242">
        <v>268170.23</v>
      </c>
      <c r="E154" s="242">
        <v>444688.02</v>
      </c>
      <c r="F154" s="52">
        <f t="shared" si="31"/>
        <v>165.82303710594576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2442.02</v>
      </c>
      <c r="E156" s="242">
        <v>4155.6000000000004</v>
      </c>
      <c r="F156" s="52">
        <f t="shared" si="31"/>
        <v>170.17059647341136</v>
      </c>
    </row>
    <row r="157" spans="1:6" ht="12.75" customHeight="1" x14ac:dyDescent="0.2">
      <c r="A157" s="53">
        <v>3114</v>
      </c>
      <c r="B157" s="85" t="s">
        <v>358</v>
      </c>
      <c r="C157" s="50" t="s">
        <v>359</v>
      </c>
      <c r="D157" s="242">
        <v>5553.56</v>
      </c>
      <c r="E157" s="242">
        <v>7252.43</v>
      </c>
      <c r="F157" s="52">
        <f t="shared" si="31"/>
        <v>130.59064816081934</v>
      </c>
    </row>
    <row r="158" spans="1:6" ht="12.75" customHeight="1" x14ac:dyDescent="0.2">
      <c r="A158" s="53">
        <v>312</v>
      </c>
      <c r="B158" s="85" t="s">
        <v>360</v>
      </c>
      <c r="C158" s="50" t="s">
        <v>361</v>
      </c>
      <c r="D158" s="242">
        <v>11309.13</v>
      </c>
      <c r="E158" s="242">
        <v>17882.88</v>
      </c>
      <c r="F158" s="52">
        <f t="shared" si="31"/>
        <v>158.12781354533905</v>
      </c>
    </row>
    <row r="159" spans="1:6" ht="12.75" customHeight="1" x14ac:dyDescent="0.2">
      <c r="A159" s="53">
        <v>313</v>
      </c>
      <c r="B159" s="85" t="s">
        <v>362</v>
      </c>
      <c r="C159" s="50" t="s">
        <v>363</v>
      </c>
      <c r="D159" s="51">
        <f t="shared" ref="D159:E159" si="38">SUM(D160:D162)</f>
        <v>45585.79</v>
      </c>
      <c r="E159" s="51">
        <f t="shared" si="38"/>
        <v>75255.81</v>
      </c>
      <c r="F159" s="52">
        <f t="shared" si="31"/>
        <v>165.08611565139049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45585.79</v>
      </c>
      <c r="E161" s="242">
        <v>75255.81</v>
      </c>
      <c r="F161" s="52">
        <f t="shared" si="31"/>
        <v>165.08611565139049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72298.570000000007</v>
      </c>
      <c r="E163" s="51">
        <f t="shared" si="39"/>
        <v>147888.37</v>
      </c>
      <c r="F163" s="52">
        <f t="shared" si="31"/>
        <v>204.55227537695419</v>
      </c>
    </row>
    <row r="164" spans="1:6" ht="12.75" customHeight="1" x14ac:dyDescent="0.2">
      <c r="A164" s="53">
        <v>321</v>
      </c>
      <c r="B164" s="85" t="s">
        <v>371</v>
      </c>
      <c r="C164" s="50" t="s">
        <v>372</v>
      </c>
      <c r="D164" s="51">
        <f t="shared" ref="D164:E164" si="40">SUM(D165:D168)</f>
        <v>31843.35</v>
      </c>
      <c r="E164" s="51">
        <f t="shared" si="40"/>
        <v>37420.990000000005</v>
      </c>
      <c r="F164" s="52">
        <f t="shared" si="31"/>
        <v>117.51587066059321</v>
      </c>
    </row>
    <row r="165" spans="1:6" ht="12.75" customHeight="1" x14ac:dyDescent="0.2">
      <c r="A165" s="53">
        <v>3211</v>
      </c>
      <c r="B165" s="85" t="s">
        <v>373</v>
      </c>
      <c r="C165" s="50" t="s">
        <v>374</v>
      </c>
      <c r="D165" s="242">
        <v>6044.89</v>
      </c>
      <c r="E165" s="242">
        <v>3011.8</v>
      </c>
      <c r="F165" s="52">
        <f t="shared" si="31"/>
        <v>49.823900848485245</v>
      </c>
    </row>
    <row r="166" spans="1:6" ht="12.75" customHeight="1" x14ac:dyDescent="0.2">
      <c r="A166" s="53">
        <v>3212</v>
      </c>
      <c r="B166" s="85" t="s">
        <v>375</v>
      </c>
      <c r="C166" s="50" t="s">
        <v>376</v>
      </c>
      <c r="D166" s="242">
        <v>24874.53</v>
      </c>
      <c r="E166" s="242">
        <v>32435.93</v>
      </c>
      <c r="F166" s="52">
        <f t="shared" si="31"/>
        <v>130.39816229693585</v>
      </c>
    </row>
    <row r="167" spans="1:6" ht="12.75" customHeight="1" x14ac:dyDescent="0.2">
      <c r="A167" s="53">
        <v>3213</v>
      </c>
      <c r="B167" s="85" t="s">
        <v>377</v>
      </c>
      <c r="C167" s="50" t="s">
        <v>378</v>
      </c>
      <c r="D167" s="242">
        <v>226</v>
      </c>
      <c r="E167" s="242">
        <v>1673.5</v>
      </c>
      <c r="F167" s="52">
        <f t="shared" si="31"/>
        <v>740.48672566371681</v>
      </c>
    </row>
    <row r="168" spans="1:6" ht="12.75" customHeight="1" x14ac:dyDescent="0.2">
      <c r="A168" s="53">
        <v>3214</v>
      </c>
      <c r="B168" s="85" t="s">
        <v>379</v>
      </c>
      <c r="C168" s="50" t="s">
        <v>380</v>
      </c>
      <c r="D168" s="242">
        <v>697.93</v>
      </c>
      <c r="E168" s="242">
        <v>299.76</v>
      </c>
      <c r="F168" s="52">
        <f t="shared" si="31"/>
        <v>42.949866032410128</v>
      </c>
    </row>
    <row r="169" spans="1:6" ht="12.75" customHeight="1" x14ac:dyDescent="0.2">
      <c r="A169" s="53">
        <v>322</v>
      </c>
      <c r="B169" s="85" t="s">
        <v>381</v>
      </c>
      <c r="C169" s="50" t="s">
        <v>382</v>
      </c>
      <c r="D169" s="51">
        <f t="shared" ref="D169:E169" si="41">SUM(D170:D176)</f>
        <v>32148.530000000002</v>
      </c>
      <c r="E169" s="51">
        <f t="shared" si="41"/>
        <v>44308.189999999995</v>
      </c>
      <c r="F169" s="52">
        <f t="shared" si="31"/>
        <v>137.82337792738889</v>
      </c>
    </row>
    <row r="170" spans="1:6" ht="12.75" customHeight="1" x14ac:dyDescent="0.2">
      <c r="A170" s="53">
        <v>3221</v>
      </c>
      <c r="B170" s="85" t="s">
        <v>383</v>
      </c>
      <c r="C170" s="50" t="s">
        <v>384</v>
      </c>
      <c r="D170" s="242">
        <v>1924.2</v>
      </c>
      <c r="E170" s="242">
        <v>6772.84</v>
      </c>
      <c r="F170" s="52">
        <f t="shared" si="31"/>
        <v>351.98212244049472</v>
      </c>
    </row>
    <row r="171" spans="1:6" ht="12.75" customHeight="1" x14ac:dyDescent="0.2">
      <c r="A171" s="53">
        <v>3222</v>
      </c>
      <c r="B171" s="85" t="s">
        <v>385</v>
      </c>
      <c r="C171" s="50" t="s">
        <v>386</v>
      </c>
      <c r="D171" s="242">
        <v>12124.75</v>
      </c>
      <c r="E171" s="242">
        <v>18596.89</v>
      </c>
      <c r="F171" s="52">
        <f t="shared" si="31"/>
        <v>153.37957483659457</v>
      </c>
    </row>
    <row r="172" spans="1:6" ht="12.75" customHeight="1" x14ac:dyDescent="0.2">
      <c r="A172" s="53">
        <v>3223</v>
      </c>
      <c r="B172" s="85" t="s">
        <v>387</v>
      </c>
      <c r="C172" s="50" t="s">
        <v>388</v>
      </c>
      <c r="D172" s="242">
        <v>17194.310000000001</v>
      </c>
      <c r="E172" s="242">
        <v>8980.91</v>
      </c>
      <c r="F172" s="52">
        <f t="shared" si="31"/>
        <v>52.231872055348539</v>
      </c>
    </row>
    <row r="173" spans="1:6" ht="12.75" customHeight="1" x14ac:dyDescent="0.2">
      <c r="A173" s="53">
        <v>3224</v>
      </c>
      <c r="B173" s="85" t="s">
        <v>389</v>
      </c>
      <c r="C173" s="50" t="s">
        <v>390</v>
      </c>
      <c r="D173" s="242">
        <v>832.77</v>
      </c>
      <c r="E173" s="242">
        <v>1235.2</v>
      </c>
      <c r="F173" s="52">
        <f t="shared" si="31"/>
        <v>148.32426720463033</v>
      </c>
    </row>
    <row r="174" spans="1:6" ht="12.75" customHeight="1" x14ac:dyDescent="0.2">
      <c r="A174" s="53">
        <v>3225</v>
      </c>
      <c r="B174" s="85" t="s">
        <v>391</v>
      </c>
      <c r="C174" s="50" t="s">
        <v>392</v>
      </c>
      <c r="D174" s="242">
        <v>0</v>
      </c>
      <c r="E174" s="242">
        <v>8409.5400000000009</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72.5</v>
      </c>
      <c r="E176" s="242">
        <v>312.81</v>
      </c>
      <c r="F176" s="52">
        <f t="shared" si="31"/>
        <v>431.46206896551729</v>
      </c>
    </row>
    <row r="177" spans="1:6" ht="12.75" customHeight="1" x14ac:dyDescent="0.2">
      <c r="A177" s="53">
        <v>323</v>
      </c>
      <c r="B177" s="85" t="s">
        <v>397</v>
      </c>
      <c r="C177" s="50" t="s">
        <v>398</v>
      </c>
      <c r="D177" s="51">
        <f t="shared" ref="D177:E177" si="42">SUM(D178:D186)</f>
        <v>5936.44</v>
      </c>
      <c r="E177" s="51">
        <f t="shared" si="42"/>
        <v>57801.78</v>
      </c>
      <c r="F177" s="52">
        <f t="shared" si="31"/>
        <v>973.67749021298971</v>
      </c>
    </row>
    <row r="178" spans="1:6" ht="12.75" customHeight="1" x14ac:dyDescent="0.2">
      <c r="A178" s="53">
        <v>3231</v>
      </c>
      <c r="B178" s="85" t="s">
        <v>399</v>
      </c>
      <c r="C178" s="50" t="s">
        <v>400</v>
      </c>
      <c r="D178" s="242">
        <v>1191.3800000000001</v>
      </c>
      <c r="E178" s="242">
        <v>7052.74</v>
      </c>
      <c r="F178" s="52">
        <f t="shared" si="31"/>
        <v>591.98072823112682</v>
      </c>
    </row>
    <row r="179" spans="1:6" ht="12.75" customHeight="1" x14ac:dyDescent="0.2">
      <c r="A179" s="53">
        <v>3232</v>
      </c>
      <c r="B179" s="85" t="s">
        <v>401</v>
      </c>
      <c r="C179" s="50" t="s">
        <v>402</v>
      </c>
      <c r="D179" s="242">
        <v>1068.21</v>
      </c>
      <c r="E179" s="242">
        <v>39396.089999999997</v>
      </c>
      <c r="F179" s="52">
        <f t="shared" si="31"/>
        <v>3688.0472940713898</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2849.57</v>
      </c>
      <c r="E181" s="242">
        <v>3204.29</v>
      </c>
      <c r="F181" s="52">
        <f t="shared" si="31"/>
        <v>112.44819393803276</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501.21</v>
      </c>
      <c r="E183" s="242">
        <v>2444.1999999999998</v>
      </c>
      <c r="F183" s="52">
        <f t="shared" si="31"/>
        <v>487.65986313122244</v>
      </c>
    </row>
    <row r="184" spans="1:6" ht="12.75" customHeight="1" x14ac:dyDescent="0.2">
      <c r="A184" s="53">
        <v>3237</v>
      </c>
      <c r="B184" s="85" t="s">
        <v>411</v>
      </c>
      <c r="C184" s="50" t="s">
        <v>412</v>
      </c>
      <c r="D184" s="242">
        <v>152.4</v>
      </c>
      <c r="E184" s="242">
        <v>99.08</v>
      </c>
      <c r="F184" s="52">
        <f t="shared" si="31"/>
        <v>65.01312335958005</v>
      </c>
    </row>
    <row r="185" spans="1:6" ht="12.75" customHeight="1" x14ac:dyDescent="0.2">
      <c r="A185" s="53">
        <v>3238</v>
      </c>
      <c r="B185" s="85" t="s">
        <v>413</v>
      </c>
      <c r="C185" s="50" t="s">
        <v>414</v>
      </c>
      <c r="D185" s="242">
        <v>173.67</v>
      </c>
      <c r="E185" s="242">
        <v>1108.08</v>
      </c>
      <c r="F185" s="52">
        <f t="shared" si="31"/>
        <v>638.03765762653302</v>
      </c>
    </row>
    <row r="186" spans="1:6" ht="12.75" customHeight="1" x14ac:dyDescent="0.2">
      <c r="A186" s="53">
        <v>3239</v>
      </c>
      <c r="B186" s="85" t="s">
        <v>415</v>
      </c>
      <c r="C186" s="50" t="s">
        <v>416</v>
      </c>
      <c r="D186" s="242">
        <v>0</v>
      </c>
      <c r="E186" s="242">
        <v>4497.3</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2370.25</v>
      </c>
      <c r="E188" s="51">
        <f t="shared" si="43"/>
        <v>8357.41</v>
      </c>
      <c r="F188" s="52">
        <f t="shared" si="31"/>
        <v>352.59613964771648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998.09</v>
      </c>
      <c r="F190" s="52" t="str">
        <f t="shared" si="31"/>
        <v>-</v>
      </c>
    </row>
    <row r="191" spans="1:6" ht="12.75" customHeight="1" x14ac:dyDescent="0.2">
      <c r="A191" s="53">
        <v>3293</v>
      </c>
      <c r="B191" s="85" t="s">
        <v>425</v>
      </c>
      <c r="C191" s="50" t="s">
        <v>426</v>
      </c>
      <c r="D191" s="242">
        <v>110.46</v>
      </c>
      <c r="E191" s="242">
        <v>580.39</v>
      </c>
      <c r="F191" s="52">
        <f t="shared" si="31"/>
        <v>525.43001991671201</v>
      </c>
    </row>
    <row r="192" spans="1:6" ht="12.75" customHeight="1" x14ac:dyDescent="0.2">
      <c r="A192" s="53">
        <v>3294</v>
      </c>
      <c r="B192" s="85" t="s">
        <v>427</v>
      </c>
      <c r="C192" s="50" t="s">
        <v>428</v>
      </c>
      <c r="D192" s="242">
        <v>81.540000000000006</v>
      </c>
      <c r="E192" s="242">
        <v>80</v>
      </c>
      <c r="F192" s="52">
        <f t="shared" si="31"/>
        <v>98.111356389502077</v>
      </c>
    </row>
    <row r="193" spans="1:6" ht="12.75" customHeight="1" x14ac:dyDescent="0.2">
      <c r="A193" s="53">
        <v>3295</v>
      </c>
      <c r="B193" s="85" t="s">
        <v>429</v>
      </c>
      <c r="C193" s="50" t="s">
        <v>430</v>
      </c>
      <c r="D193" s="242">
        <v>824.43</v>
      </c>
      <c r="E193" s="242">
        <v>980</v>
      </c>
      <c r="F193" s="52">
        <f t="shared" si="31"/>
        <v>118.87000715645961</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1353.82</v>
      </c>
      <c r="E195" s="242">
        <v>5718.93</v>
      </c>
      <c r="F195" s="52">
        <f t="shared" si="31"/>
        <v>422.42912647176138</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227.23</v>
      </c>
      <c r="E263" s="51">
        <f t="shared" si="68"/>
        <v>225</v>
      </c>
      <c r="F263" s="52">
        <f t="shared" ref="F263:F267" si="69">IF(D263&lt;&gt;0,IF(E263/D263&gt;=100,"&gt;&gt;100",E263/D263*100),"-")</f>
        <v>99.018615499713945</v>
      </c>
    </row>
    <row r="264" spans="1:6" ht="12.75" customHeight="1" x14ac:dyDescent="0.2">
      <c r="A264" s="53">
        <v>381</v>
      </c>
      <c r="B264" s="85" t="s">
        <v>567</v>
      </c>
      <c r="C264" s="50" t="s">
        <v>568</v>
      </c>
      <c r="D264" s="51">
        <f t="shared" ref="D264:E264" si="70">SUM(D265:D267)</f>
        <v>227.23</v>
      </c>
      <c r="E264" s="51">
        <f t="shared" si="70"/>
        <v>225</v>
      </c>
      <c r="F264" s="52">
        <f t="shared" si="69"/>
        <v>99.018615499713945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227.23</v>
      </c>
      <c r="E266" s="242">
        <v>225</v>
      </c>
      <c r="F266" s="52">
        <f t="shared" si="69"/>
        <v>99.018615499713945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405586.52999999997</v>
      </c>
      <c r="E289" s="51">
        <f t="shared" si="79"/>
        <v>697348.11</v>
      </c>
      <c r="F289" s="52">
        <f t="shared" si="76"/>
        <v>171.93571739179799</v>
      </c>
    </row>
    <row r="290" spans="1:6" ht="12.75" customHeight="1" x14ac:dyDescent="0.2">
      <c r="A290" s="53" t="s">
        <v>608</v>
      </c>
      <c r="B290" s="85" t="s">
        <v>619</v>
      </c>
      <c r="C290" s="50" t="s">
        <v>620</v>
      </c>
      <c r="D290" s="51">
        <f>IF(D6&gt;=D289,D6-D289,0)</f>
        <v>7156.3500000000349</v>
      </c>
      <c r="E290" s="51">
        <f>IF(E6&gt;=E289,E6-E289,0)</f>
        <v>50584.760000000009</v>
      </c>
      <c r="F290" s="52">
        <f t="shared" si="76"/>
        <v>706.85139770972296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61590.54</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907.08</v>
      </c>
      <c r="F294" s="52" t="str">
        <f t="shared" si="76"/>
        <v>-</v>
      </c>
    </row>
    <row r="295" spans="1:6" ht="24" x14ac:dyDescent="0.2">
      <c r="A295" s="53">
        <v>9661</v>
      </c>
      <c r="B295" s="85" t="s">
        <v>629</v>
      </c>
      <c r="C295" s="50" t="s">
        <v>630</v>
      </c>
      <c r="D295" s="242">
        <v>0</v>
      </c>
      <c r="E295" s="242">
        <v>748.26</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0</v>
      </c>
      <c r="E350" s="51">
        <f t="shared" si="95"/>
        <v>53623.340000000004</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0</v>
      </c>
      <c r="E363" s="51">
        <f t="shared" si="99"/>
        <v>53623.340000000004</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11234.960000000001</v>
      </c>
      <c r="F369" s="52" t="str">
        <f t="shared" si="81"/>
        <v>-</v>
      </c>
    </row>
    <row r="370" spans="1:6" ht="12.75" customHeight="1" x14ac:dyDescent="0.2">
      <c r="A370" s="53">
        <v>4221</v>
      </c>
      <c r="B370" s="85" t="s">
        <v>674</v>
      </c>
      <c r="C370" s="50" t="s">
        <v>766</v>
      </c>
      <c r="D370" s="242">
        <v>0</v>
      </c>
      <c r="E370" s="242">
        <v>6278.35</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4459.18</v>
      </c>
      <c r="F375" s="52" t="str">
        <f t="shared" si="81"/>
        <v>-</v>
      </c>
    </row>
    <row r="376" spans="1:6" ht="12.75" customHeight="1" x14ac:dyDescent="0.2">
      <c r="A376" s="53">
        <v>4227</v>
      </c>
      <c r="B376" s="232" t="s">
        <v>686</v>
      </c>
      <c r="C376" s="50" t="s">
        <v>773</v>
      </c>
      <c r="D376" s="242">
        <v>0</v>
      </c>
      <c r="E376" s="242">
        <v>497.43</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39595.65</v>
      </c>
      <c r="F378" s="52" t="str">
        <f t="shared" si="81"/>
        <v>-</v>
      </c>
    </row>
    <row r="379" spans="1:6" ht="12.75" customHeight="1" x14ac:dyDescent="0.2">
      <c r="A379" s="53">
        <v>4231</v>
      </c>
      <c r="B379" s="85" t="s">
        <v>692</v>
      </c>
      <c r="C379" s="50" t="s">
        <v>777</v>
      </c>
      <c r="D379" s="242">
        <v>0</v>
      </c>
      <c r="E379" s="242">
        <v>39595.65</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2792.73</v>
      </c>
      <c r="F383" s="52" t="str">
        <f t="shared" si="81"/>
        <v>-</v>
      </c>
    </row>
    <row r="384" spans="1:6" ht="12.75" customHeight="1" x14ac:dyDescent="0.2">
      <c r="A384" s="53">
        <v>4241</v>
      </c>
      <c r="B384" s="85" t="s">
        <v>783</v>
      </c>
      <c r="C384" s="50" t="s">
        <v>784</v>
      </c>
      <c r="D384" s="242">
        <v>0</v>
      </c>
      <c r="E384" s="242">
        <v>2792.73</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53623.340000000004</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5655.52</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412742.88</v>
      </c>
      <c r="E412" s="51">
        <f>E6+E298</f>
        <v>747932.87</v>
      </c>
      <c r="F412" s="52">
        <f t="shared" si="81"/>
        <v>181.21036273236257</v>
      </c>
    </row>
    <row r="413" spans="1:6" ht="12.75" customHeight="1" x14ac:dyDescent="0.2">
      <c r="A413" s="53" t="s">
        <v>608</v>
      </c>
      <c r="B413" s="85" t="s">
        <v>831</v>
      </c>
      <c r="C413" s="50" t="s">
        <v>832</v>
      </c>
      <c r="D413" s="51">
        <f t="shared" ref="D413:E413" si="112">D289+D350</f>
        <v>405586.52999999997</v>
      </c>
      <c r="E413" s="51">
        <f t="shared" si="112"/>
        <v>750971.45</v>
      </c>
      <c r="F413" s="52">
        <f t="shared" si="81"/>
        <v>185.15690104402628</v>
      </c>
    </row>
    <row r="414" spans="1:6" ht="12.75" customHeight="1" x14ac:dyDescent="0.2">
      <c r="A414" s="53" t="s">
        <v>608</v>
      </c>
      <c r="B414" s="85" t="s">
        <v>833</v>
      </c>
      <c r="C414" s="50" t="s">
        <v>834</v>
      </c>
      <c r="D414" s="51">
        <f t="shared" ref="D414:E414" si="113">IF(D412&gt;=D413,D412-D413,0)</f>
        <v>7156.3500000000349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3038.5799999999581</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55935.020000000004</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907.08</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412742.88</v>
      </c>
      <c r="E639" s="51">
        <f t="shared" si="180"/>
        <v>747932.87</v>
      </c>
      <c r="F639" s="52">
        <f t="shared" si="119"/>
        <v>181.21036273236257</v>
      </c>
    </row>
    <row r="640" spans="1:6" ht="12.75" customHeight="1" x14ac:dyDescent="0.2">
      <c r="A640" s="53" t="s">
        <v>608</v>
      </c>
      <c r="B640" s="85" t="s">
        <v>1277</v>
      </c>
      <c r="C640" s="50" t="s">
        <v>1278</v>
      </c>
      <c r="D640" s="51">
        <f t="shared" ref="D640:E640" si="181">D413+D528</f>
        <v>405586.52999999997</v>
      </c>
      <c r="E640" s="51">
        <f t="shared" si="181"/>
        <v>750971.45</v>
      </c>
      <c r="F640" s="52">
        <f t="shared" si="119"/>
        <v>185.15690104402628</v>
      </c>
    </row>
    <row r="641" spans="1:6" ht="12.75" customHeight="1" x14ac:dyDescent="0.2">
      <c r="A641" s="53" t="s">
        <v>608</v>
      </c>
      <c r="B641" s="85" t="s">
        <v>1279</v>
      </c>
      <c r="C641" s="50" t="s">
        <v>1280</v>
      </c>
      <c r="D641" s="51">
        <f t="shared" ref="D641:E641" si="182">IF(D639&gt;=D640,D639-D640,0)</f>
        <v>7156.3500000000349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3038.5799999999581</v>
      </c>
      <c r="F642" s="52" t="str">
        <f t="shared" si="119"/>
        <v>-</v>
      </c>
    </row>
    <row r="643" spans="1:6" ht="24" x14ac:dyDescent="0.2">
      <c r="A643" s="60" t="s">
        <v>1283</v>
      </c>
      <c r="B643" s="85" t="s">
        <v>1284</v>
      </c>
      <c r="C643" s="61" t="s">
        <v>1283</v>
      </c>
      <c r="D643" s="51">
        <f t="shared" ref="D643:E643" si="184">IF(D416-D417+D637-D638&gt;=0,D416-D417+D637-D638,0)</f>
        <v>0</v>
      </c>
      <c r="E643" s="51">
        <f t="shared" si="184"/>
        <v>55935.020000000004</v>
      </c>
      <c r="F643" s="52" t="str">
        <f t="shared" si="119"/>
        <v>-</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7156.3500000000349</v>
      </c>
      <c r="E645" s="51">
        <f t="shared" si="186"/>
        <v>52896.440000000046</v>
      </c>
      <c r="F645" s="52">
        <f t="shared" si="119"/>
        <v>739.15389828613445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58091.13</v>
      </c>
      <c r="E647" s="243">
        <v>97752.58</v>
      </c>
      <c r="F647" s="57">
        <f t="shared" si="119"/>
        <v>168.27453692155757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v>49805.9</v>
      </c>
      <c r="F650" s="52" t="str">
        <f t="shared" si="188"/>
        <v>-</v>
      </c>
    </row>
    <row r="651" spans="1:6" ht="12.75" customHeight="1" x14ac:dyDescent="0.2">
      <c r="A651" s="53" t="s">
        <v>1298</v>
      </c>
      <c r="B651" s="85" t="s">
        <v>1299</v>
      </c>
      <c r="C651" s="50" t="s">
        <v>1298</v>
      </c>
      <c r="D651" s="242">
        <v>0</v>
      </c>
      <c r="E651" s="242">
        <v>49805.9</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37</v>
      </c>
      <c r="E654" s="262">
        <v>46</v>
      </c>
      <c r="F654" s="52">
        <f t="shared" si="188"/>
        <v>124.32432432432432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32</v>
      </c>
      <c r="F656" s="52">
        <f t="shared" si="188"/>
        <v>84.210526315789465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520</v>
      </c>
      <c r="E670" s="242">
        <v>520</v>
      </c>
      <c r="F670" s="52">
        <f t="shared" si="188"/>
        <v>100</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363037.86</v>
      </c>
      <c r="E675" s="242">
        <v>646196</v>
      </c>
      <c r="F675" s="52">
        <f t="shared" si="188"/>
        <v>177.99686236581496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v>39595.65</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5901.4</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795.87</v>
      </c>
      <c r="E710" s="242">
        <v>2585.63</v>
      </c>
      <c r="F710" s="52">
        <f t="shared" si="188"/>
        <v>324.88094789350021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v>882.88</v>
      </c>
      <c r="F717" s="52" t="str">
        <f t="shared" si="188"/>
        <v>-</v>
      </c>
    </row>
    <row r="718" spans="1:6" ht="12.75" customHeight="1" x14ac:dyDescent="0.2">
      <c r="A718" s="53">
        <v>32121</v>
      </c>
      <c r="B718" s="85" t="s">
        <v>1415</v>
      </c>
      <c r="C718" s="50" t="s">
        <v>1416</v>
      </c>
      <c r="D718" s="242">
        <v>24874.53</v>
      </c>
      <c r="E718" s="242">
        <v>32435.93</v>
      </c>
      <c r="F718" s="52">
        <f t="shared" si="188"/>
        <v>130.39816229693585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1911.24</v>
      </c>
      <c r="F720" s="52" t="str">
        <f t="shared" si="188"/>
        <v>-</v>
      </c>
    </row>
    <row r="721" spans="1:6" ht="12.75" customHeight="1" x14ac:dyDescent="0.2">
      <c r="A721" s="53" t="s">
        <v>1421</v>
      </c>
      <c r="B721" s="85" t="s">
        <v>1422</v>
      </c>
      <c r="C721" s="50" t="s">
        <v>1421</v>
      </c>
      <c r="D721" s="242">
        <v>102.4</v>
      </c>
      <c r="E721" s="242">
        <v>99.08</v>
      </c>
      <c r="F721" s="52">
        <f t="shared" si="188"/>
        <v>96.7578125</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I106" sqref="I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101569.2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775743.49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722120.15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570159.67000000004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148762.64000000001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3197.84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53623.34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760665.23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706199.87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551987.81999999995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145911.10999999999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3920.79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4380.1499999999996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54465.36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116647.45999999996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116647.46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116647.46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8818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MAYA</cp:lastModifiedBy>
  <cp:lastPrinted>2023-12-21T13:12:35Z</cp:lastPrinted>
  <dcterms:created xsi:type="dcterms:W3CDTF">2022-04-01T05:14:30Z</dcterms:created>
  <dcterms:modified xsi:type="dcterms:W3CDTF">2024-07-05T08:30:56Z</dcterms:modified>
</cp:coreProperties>
</file>